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lyn\Dropbox\Me\blog\RetireBiz\PRODUCTS\PRODUCT 3\MODULE 2\"/>
    </mc:Choice>
  </mc:AlternateContent>
  <bookViews>
    <workbookView xWindow="0" yWindow="0" windowWidth="20490" windowHeight="7005" activeTab="1"/>
  </bookViews>
  <sheets>
    <sheet name="ProductBiz" sheetId="1" r:id="rId1"/>
    <sheet name="ServiceBiz" sheetId="3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  <c r="E3" i="3"/>
  <c r="G9" i="3" s="1"/>
  <c r="E6" i="3"/>
  <c r="E9" i="3"/>
  <c r="G5" i="3" s="1"/>
  <c r="G6" i="3"/>
  <c r="E5" i="3"/>
  <c r="D3" i="3"/>
  <c r="H16" i="3" s="1"/>
  <c r="F3" i="1"/>
  <c r="D3" i="1"/>
  <c r="H18" i="1" s="1"/>
  <c r="G6" i="1"/>
  <c r="E7" i="1"/>
  <c r="G7" i="1" s="1"/>
  <c r="H17" i="1" s="1"/>
  <c r="E10" i="1"/>
  <c r="E12" i="1"/>
  <c r="G5" i="1" s="1"/>
  <c r="E11" i="1"/>
  <c r="G10" i="3" l="1"/>
  <c r="G16" i="3" s="1"/>
  <c r="E11" i="3"/>
  <c r="E7" i="3"/>
  <c r="G16" i="1"/>
  <c r="G10" i="1"/>
  <c r="G11" i="1" s="1"/>
  <c r="G19" i="1" s="1"/>
  <c r="E5" i="1"/>
  <c r="G20" i="1" l="1"/>
  <c r="H20" i="1" s="1"/>
  <c r="E12" i="3"/>
  <c r="G14" i="3"/>
  <c r="G17" i="3" s="1"/>
  <c r="H17" i="3" s="1"/>
  <c r="G7" i="3"/>
  <c r="G8" i="1"/>
  <c r="H6" i="1" s="1"/>
  <c r="E8" i="1"/>
  <c r="E3" i="1"/>
  <c r="H7" i="1" l="1"/>
  <c r="H5" i="3"/>
  <c r="G12" i="3"/>
  <c r="H6" i="3"/>
  <c r="G13" i="1"/>
  <c r="H5" i="1"/>
  <c r="E13" i="1"/>
  <c r="E14" i="1" l="1"/>
</calcChain>
</file>

<file path=xl/sharedStrings.xml><?xml version="1.0" encoding="utf-8"?>
<sst xmlns="http://schemas.openxmlformats.org/spreadsheetml/2006/main" count="89" uniqueCount="50">
  <si>
    <t>Profitability</t>
  </si>
  <si>
    <t>Liquidity</t>
  </si>
  <si>
    <t>Cash</t>
  </si>
  <si>
    <t>Enter total Sales</t>
  </si>
  <si>
    <t>Enter Purchases</t>
  </si>
  <si>
    <t>See:  http://lifestylecpa.com/2017/11/02/accounts-receivable-turnover/</t>
  </si>
  <si>
    <t>Enter number of late payments</t>
  </si>
  <si>
    <t>Fees charged for each late payment</t>
  </si>
  <si>
    <t>Inventory</t>
  </si>
  <si>
    <t>Storage cost</t>
  </si>
  <si>
    <t>Labor cost of handling inventory</t>
  </si>
  <si>
    <t>Other costs associated with holding inventory</t>
  </si>
  <si>
    <t>Percent of purchases you pay at time of sale</t>
  </si>
  <si>
    <t>What percentage of sales are cash sales (estimate)</t>
  </si>
  <si>
    <t>Revenue</t>
  </si>
  <si>
    <t>Accounts receivable</t>
  </si>
  <si>
    <t>Accounts payable</t>
  </si>
  <si>
    <t>What percent of inventory do you sell within 30 days</t>
  </si>
  <si>
    <t>Cash shortage/ surplus</t>
  </si>
  <si>
    <t>31+</t>
  </si>
  <si>
    <t>Total cost of WC</t>
  </si>
  <si>
    <t>Net Income</t>
  </si>
  <si>
    <t>Monthly Inventory cost</t>
  </si>
  <si>
    <t>Cost of Working Capital</t>
  </si>
  <si>
    <t>Current assets</t>
  </si>
  <si>
    <t>Current Liab</t>
  </si>
  <si>
    <t>Working cap</t>
  </si>
  <si>
    <t>A/R</t>
  </si>
  <si>
    <t>A/P</t>
  </si>
  <si>
    <t>Enter cost of Accounts Receivable</t>
  </si>
  <si>
    <t>Enter Data in Yellow Cells</t>
  </si>
  <si>
    <t>Cost of labor</t>
  </si>
  <si>
    <t>Overdraft payment fees</t>
  </si>
  <si>
    <t>Accounts Pay</t>
  </si>
  <si>
    <t>Number of days</t>
  </si>
  <si>
    <t>Accounts Payable</t>
  </si>
  <si>
    <t>Cost of A/R</t>
  </si>
  <si>
    <t>Cost of A/P</t>
  </si>
  <si>
    <t>Cost of  Inventory</t>
  </si>
  <si>
    <t>Cost of service</t>
  </si>
  <si>
    <t>Accounts Receivable</t>
  </si>
  <si>
    <t>Cost of Accounts Receivable</t>
  </si>
  <si>
    <t>Cost of Accounts Payable</t>
  </si>
  <si>
    <t>The Profitability versus Liquidity Trade off  - Service Business</t>
  </si>
  <si>
    <t>The Profitability versus Liquidity Trade off  - Product Business</t>
  </si>
  <si>
    <t>Cost of goods sold</t>
  </si>
  <si>
    <t>Gross Margin</t>
  </si>
  <si>
    <t>Holding cost</t>
  </si>
  <si>
    <t xml:space="preserve">To get the full version of this workbook, visit </t>
  </si>
  <si>
    <t>http://www.retirefrommybusiness.com/product/module-2/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</si>
</sst>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Gadugi"/>
      <family val="2"/>
    </font>
    <font>
      <sz val="10"/>
      <color theme="1"/>
      <name val="Gadugi"/>
      <family val="2"/>
    </font>
    <font>
      <u/>
      <sz val="10"/>
      <color theme="10"/>
      <name val="Gadugi"/>
      <family val="2"/>
    </font>
    <font>
      <b/>
      <sz val="14"/>
      <color theme="1"/>
      <name val="Gadugi"/>
      <family val="2"/>
    </font>
    <font>
      <b/>
      <sz val="10"/>
      <color theme="0"/>
      <name val="Gadugi"/>
      <family val="2"/>
    </font>
    <font>
      <sz val="10"/>
      <color theme="0"/>
      <name val="Gadugi"/>
      <family val="2"/>
    </font>
    <font>
      <b/>
      <u/>
      <sz val="10"/>
      <color theme="0"/>
      <name val="Gadugi"/>
      <family val="2"/>
    </font>
    <font>
      <b/>
      <sz val="10"/>
      <color rgb="FFFF0000"/>
      <name val="Gadug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theme="9"/>
      </top>
      <bottom/>
      <diagonal/>
    </border>
    <border>
      <left/>
      <right style="thick">
        <color indexed="64"/>
      </right>
      <top style="thick">
        <color theme="9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theme="9"/>
      </bottom>
      <diagonal/>
    </border>
    <border>
      <left/>
      <right style="thick">
        <color indexed="64"/>
      </right>
      <top/>
      <bottom/>
      <diagonal/>
    </border>
    <border>
      <left style="slantDashDot">
        <color theme="9" tint="0.39991454817346722"/>
      </left>
      <right style="thick">
        <color indexed="64"/>
      </right>
      <top style="slantDashDot">
        <color theme="9" tint="0.39991454817346722"/>
      </top>
      <bottom style="thick">
        <color theme="9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slantDashDot">
        <color theme="9"/>
      </left>
      <right style="thick">
        <color indexed="64"/>
      </right>
      <top style="slantDashDot">
        <color theme="9"/>
      </top>
      <bottom style="dashed">
        <color theme="9"/>
      </bottom>
      <diagonal/>
    </border>
    <border>
      <left style="slantDashDot">
        <color theme="9"/>
      </left>
      <right style="thick">
        <color indexed="64"/>
      </right>
      <top style="dashed">
        <color theme="9"/>
      </top>
      <bottom style="dashed">
        <color theme="9"/>
      </bottom>
      <diagonal/>
    </border>
    <border>
      <left style="slantDashDot">
        <color theme="9"/>
      </left>
      <right style="thick">
        <color indexed="64"/>
      </right>
      <top style="dashed">
        <color theme="9"/>
      </top>
      <bottom style="thick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theme="9"/>
      </top>
      <bottom/>
      <diagonal/>
    </border>
    <border>
      <left/>
      <right style="medium">
        <color indexed="64"/>
      </right>
      <top style="thick">
        <color theme="9"/>
      </top>
      <bottom/>
      <diagonal/>
    </border>
    <border>
      <left style="slantDashDot">
        <color theme="9"/>
      </left>
      <right style="medium">
        <color indexed="64"/>
      </right>
      <top style="slantDashDot">
        <color theme="9"/>
      </top>
      <bottom style="dashed">
        <color theme="9"/>
      </bottom>
      <diagonal/>
    </border>
    <border>
      <left style="slantDashDot">
        <color theme="9"/>
      </left>
      <right style="medium">
        <color indexed="64"/>
      </right>
      <top style="dashed">
        <color theme="9"/>
      </top>
      <bottom style="dashed">
        <color theme="9"/>
      </bottom>
      <diagonal/>
    </border>
    <border>
      <left style="medium">
        <color indexed="64"/>
      </left>
      <right/>
      <top/>
      <bottom style="thick">
        <color theme="9"/>
      </bottom>
      <diagonal/>
    </border>
    <border>
      <left style="slantDashDot">
        <color theme="9"/>
      </left>
      <right style="medium">
        <color indexed="64"/>
      </right>
      <top style="dashed">
        <color theme="9"/>
      </top>
      <bottom style="thick">
        <color theme="9"/>
      </bottom>
      <diagonal/>
    </border>
    <border>
      <left style="slantDashDot">
        <color theme="9" tint="0.39991454817346722"/>
      </left>
      <right style="medium">
        <color indexed="64"/>
      </right>
      <top style="slantDashDot">
        <color theme="9" tint="0.39991454817346722"/>
      </top>
      <bottom style="thick">
        <color theme="9"/>
      </bottom>
      <diagonal/>
    </border>
    <border>
      <left style="slantDashDot">
        <color theme="9"/>
      </left>
      <right style="medium">
        <color indexed="64"/>
      </right>
      <top style="dashed">
        <color theme="9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01">
    <xf numFmtId="0" fontId="0" fillId="0" borderId="0" xfId="0"/>
    <xf numFmtId="0" fontId="3" fillId="0" borderId="0" xfId="0" applyFont="1" applyBorder="1"/>
    <xf numFmtId="0" fontId="4" fillId="0" borderId="0" xfId="0" applyFont="1"/>
    <xf numFmtId="0" fontId="4" fillId="0" borderId="3" xfId="0" applyFont="1" applyBorder="1"/>
    <xf numFmtId="0" fontId="4" fillId="0" borderId="7" xfId="0" applyFont="1" applyBorder="1"/>
    <xf numFmtId="0" fontId="4" fillId="0" borderId="4" xfId="0" applyFont="1" applyBorder="1"/>
    <xf numFmtId="44" fontId="4" fillId="0" borderId="0" xfId="0" applyNumberFormat="1" applyFont="1" applyBorder="1"/>
    <xf numFmtId="9" fontId="4" fillId="0" borderId="4" xfId="0" applyNumberFormat="1" applyFont="1" applyBorder="1"/>
    <xf numFmtId="44" fontId="4" fillId="0" borderId="3" xfId="0" applyNumberFormat="1" applyFont="1" applyBorder="1"/>
    <xf numFmtId="0" fontId="4" fillId="0" borderId="9" xfId="0" applyFont="1" applyBorder="1"/>
    <xf numFmtId="9" fontId="4" fillId="0" borderId="0" xfId="3" applyFont="1"/>
    <xf numFmtId="0" fontId="4" fillId="0" borderId="32" xfId="0" applyFont="1" applyFill="1" applyBorder="1"/>
    <xf numFmtId="0" fontId="4" fillId="0" borderId="21" xfId="0" applyFont="1" applyFill="1" applyBorder="1"/>
    <xf numFmtId="44" fontId="4" fillId="0" borderId="21" xfId="2" applyFont="1" applyFill="1" applyBorder="1"/>
    <xf numFmtId="0" fontId="5" fillId="0" borderId="24" xfId="4" applyFont="1" applyFill="1" applyBorder="1"/>
    <xf numFmtId="0" fontId="4" fillId="2" borderId="41" xfId="0" applyFont="1" applyFill="1" applyBorder="1"/>
    <xf numFmtId="0" fontId="4" fillId="0" borderId="43" xfId="0" applyFont="1" applyFill="1" applyBorder="1"/>
    <xf numFmtId="0" fontId="5" fillId="0" borderId="4" xfId="4" applyFont="1" applyFill="1" applyBorder="1"/>
    <xf numFmtId="44" fontId="4" fillId="0" borderId="43" xfId="2" applyFont="1" applyFill="1" applyBorder="1"/>
    <xf numFmtId="0" fontId="4" fillId="0" borderId="0" xfId="0" applyFont="1" applyBorder="1"/>
    <xf numFmtId="0" fontId="4" fillId="0" borderId="8" xfId="0" applyFont="1" applyFill="1" applyBorder="1" applyAlignment="1"/>
    <xf numFmtId="0" fontId="4" fillId="0" borderId="8" xfId="0" applyFont="1" applyBorder="1"/>
    <xf numFmtId="0" fontId="3" fillId="2" borderId="0" xfId="0" applyFont="1" applyFill="1" applyBorder="1" applyAlignment="1"/>
    <xf numFmtId="0" fontId="3" fillId="2" borderId="4" xfId="0" applyFont="1" applyFill="1" applyBorder="1" applyAlignment="1"/>
    <xf numFmtId="0" fontId="7" fillId="0" borderId="2" xfId="0" applyFont="1" applyFill="1" applyBorder="1"/>
    <xf numFmtId="0" fontId="7" fillId="0" borderId="42" xfId="0" applyFont="1" applyFill="1" applyBorder="1"/>
    <xf numFmtId="0" fontId="8" fillId="0" borderId="0" xfId="0" applyFont="1"/>
    <xf numFmtId="0" fontId="7" fillId="0" borderId="3" xfId="0" applyFont="1" applyBorder="1"/>
    <xf numFmtId="0" fontId="7" fillId="0" borderId="3" xfId="0" applyFont="1" applyFill="1" applyBorder="1"/>
    <xf numFmtId="0" fontId="7" fillId="0" borderId="7" xfId="0" applyFont="1" applyFill="1" applyBorder="1"/>
    <xf numFmtId="0" fontId="7" fillId="0" borderId="46" xfId="0" applyFont="1" applyFill="1" applyBorder="1"/>
    <xf numFmtId="0" fontId="9" fillId="0" borderId="3" xfId="4" applyFont="1" applyFill="1" applyBorder="1"/>
    <xf numFmtId="0" fontId="3" fillId="0" borderId="3" xfId="0" applyFont="1" applyBorder="1"/>
    <xf numFmtId="44" fontId="3" fillId="0" borderId="4" xfId="2" applyFont="1" applyBorder="1"/>
    <xf numFmtId="44" fontId="3" fillId="0" borderId="0" xfId="2" applyFont="1" applyBorder="1"/>
    <xf numFmtId="9" fontId="3" fillId="0" borderId="0" xfId="3" applyFont="1" applyBorder="1"/>
    <xf numFmtId="0" fontId="3" fillId="0" borderId="4" xfId="0" applyFont="1" applyBorder="1"/>
    <xf numFmtId="44" fontId="3" fillId="0" borderId="6" xfId="2" applyFont="1" applyBorder="1"/>
    <xf numFmtId="44" fontId="3" fillId="0" borderId="0" xfId="0" applyNumberFormat="1" applyFont="1" applyBorder="1"/>
    <xf numFmtId="44" fontId="3" fillId="0" borderId="31" xfId="2" applyFont="1" applyBorder="1"/>
    <xf numFmtId="0" fontId="3" fillId="0" borderId="3" xfId="0" applyFont="1" applyBorder="1" applyAlignment="1">
      <alignment wrapText="1"/>
    </xf>
    <xf numFmtId="44" fontId="3" fillId="0" borderId="29" xfId="2" applyFont="1" applyBorder="1"/>
    <xf numFmtId="44" fontId="3" fillId="0" borderId="30" xfId="0" applyNumberFormat="1" applyFont="1" applyBorder="1"/>
    <xf numFmtId="44" fontId="3" fillId="0" borderId="3" xfId="0" applyNumberFormat="1" applyFont="1" applyBorder="1"/>
    <xf numFmtId="164" fontId="3" fillId="0" borderId="38" xfId="1" applyNumberFormat="1" applyFont="1" applyBorder="1"/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7" xfId="0" applyFont="1" applyBorder="1"/>
    <xf numFmtId="0" fontId="3" fillId="0" borderId="9" xfId="0" applyFont="1" applyBorder="1"/>
    <xf numFmtId="0" fontId="3" fillId="0" borderId="5" xfId="0" applyFont="1" applyBorder="1" applyAlignment="1">
      <alignment horizontal="right"/>
    </xf>
    <xf numFmtId="44" fontId="3" fillId="0" borderId="1" xfId="0" applyNumberFormat="1" applyFont="1" applyBorder="1"/>
    <xf numFmtId="0" fontId="3" fillId="0" borderId="1" xfId="0" applyFont="1" applyBorder="1"/>
    <xf numFmtId="0" fontId="3" fillId="0" borderId="7" xfId="0" applyFont="1" applyBorder="1" applyAlignment="1">
      <alignment wrapText="1"/>
    </xf>
    <xf numFmtId="44" fontId="3" fillId="0" borderId="8" xfId="0" applyNumberFormat="1" applyFont="1" applyBorder="1"/>
    <xf numFmtId="0" fontId="3" fillId="2" borderId="40" xfId="0" applyFont="1" applyFill="1" applyBorder="1"/>
    <xf numFmtId="44" fontId="10" fillId="3" borderId="33" xfId="2" applyFont="1" applyFill="1" applyBorder="1"/>
    <xf numFmtId="9" fontId="10" fillId="3" borderId="34" xfId="3" applyFont="1" applyFill="1" applyBorder="1"/>
    <xf numFmtId="0" fontId="10" fillId="3" borderId="33" xfId="0" applyFont="1" applyFill="1" applyBorder="1"/>
    <xf numFmtId="9" fontId="10" fillId="3" borderId="33" xfId="3" applyFont="1" applyFill="1" applyBorder="1"/>
    <xf numFmtId="9" fontId="10" fillId="3" borderId="34" xfId="0" applyNumberFormat="1" applyFont="1" applyFill="1" applyBorder="1"/>
    <xf numFmtId="44" fontId="10" fillId="3" borderId="44" xfId="2" applyFont="1" applyFill="1" applyBorder="1"/>
    <xf numFmtId="44" fontId="10" fillId="3" borderId="45" xfId="2" applyFont="1" applyFill="1" applyBorder="1"/>
    <xf numFmtId="44" fontId="10" fillId="3" borderId="47" xfId="2" applyFont="1" applyFill="1" applyBorder="1"/>
    <xf numFmtId="44" fontId="10" fillId="3" borderId="48" xfId="2" applyFont="1" applyFill="1" applyBorder="1"/>
    <xf numFmtId="164" fontId="10" fillId="3" borderId="44" xfId="1" applyNumberFormat="1" applyFont="1" applyFill="1" applyBorder="1"/>
    <xf numFmtId="44" fontId="10" fillId="3" borderId="49" xfId="2" applyFont="1" applyFill="1" applyBorder="1"/>
    <xf numFmtId="164" fontId="3" fillId="0" borderId="1" xfId="1" applyNumberFormat="1" applyFont="1" applyBorder="1"/>
    <xf numFmtId="0" fontId="4" fillId="4" borderId="10" xfId="0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44" fontId="4" fillId="4" borderId="13" xfId="2" applyFont="1" applyFill="1" applyBorder="1"/>
    <xf numFmtId="44" fontId="4" fillId="4" borderId="14" xfId="2" applyFont="1" applyFill="1" applyBorder="1"/>
    <xf numFmtId="44" fontId="4" fillId="4" borderId="15" xfId="2" applyFont="1" applyFill="1" applyBorder="1"/>
    <xf numFmtId="0" fontId="3" fillId="4" borderId="18" xfId="0" applyFont="1" applyFill="1" applyBorder="1"/>
    <xf numFmtId="0" fontId="3" fillId="4" borderId="19" xfId="0" applyFont="1" applyFill="1" applyBorder="1"/>
    <xf numFmtId="44" fontId="10" fillId="3" borderId="36" xfId="2" applyFont="1" applyFill="1" applyBorder="1"/>
    <xf numFmtId="44" fontId="10" fillId="3" borderId="25" xfId="2" applyFont="1" applyFill="1" applyBorder="1"/>
    <xf numFmtId="164" fontId="10" fillId="3" borderId="35" xfId="1" applyNumberFormat="1" applyFont="1" applyFill="1" applyBorder="1"/>
    <xf numFmtId="44" fontId="10" fillId="3" borderId="37" xfId="2" applyFont="1" applyFill="1" applyBorder="1"/>
    <xf numFmtId="0" fontId="7" fillId="0" borderId="20" xfId="0" applyFont="1" applyFill="1" applyBorder="1"/>
    <xf numFmtId="0" fontId="7" fillId="0" borderId="22" xfId="0" applyFont="1" applyFill="1" applyBorder="1"/>
    <xf numFmtId="0" fontId="9" fillId="0" borderId="22" xfId="4" applyFont="1" applyFill="1" applyBorder="1"/>
    <xf numFmtId="0" fontId="7" fillId="0" borderId="23" xfId="0" applyFont="1" applyFill="1" applyBorder="1"/>
    <xf numFmtId="0" fontId="7" fillId="0" borderId="26" xfId="0" applyFont="1" applyFill="1" applyBorder="1"/>
    <xf numFmtId="9" fontId="3" fillId="0" borderId="4" xfId="3" applyFont="1" applyBorder="1"/>
    <xf numFmtId="0" fontId="3" fillId="0" borderId="0" xfId="0" applyFont="1"/>
    <xf numFmtId="0" fontId="3" fillId="0" borderId="6" xfId="0" applyFont="1" applyBorder="1" applyAlignment="1">
      <alignment horizontal="right"/>
    </xf>
    <xf numFmtId="0" fontId="3" fillId="0" borderId="39" xfId="0" applyFont="1" applyBorder="1" applyAlignment="1">
      <alignment wrapText="1"/>
    </xf>
    <xf numFmtId="44" fontId="3" fillId="0" borderId="29" xfId="0" applyNumberFormat="1" applyFont="1" applyBorder="1"/>
    <xf numFmtId="44" fontId="3" fillId="0" borderId="28" xfId="0" applyNumberFormat="1" applyFont="1" applyBorder="1"/>
    <xf numFmtId="0" fontId="3" fillId="0" borderId="5" xfId="0" applyFont="1" applyBorder="1"/>
    <xf numFmtId="0" fontId="2" fillId="0" borderId="0" xfId="4"/>
    <xf numFmtId="0" fontId="10" fillId="3" borderId="7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Cash  VS Working Capital</a:t>
            </a:r>
          </a:p>
        </c:rich>
      </c:tx>
      <c:layout>
        <c:manualLayout>
          <c:xMode val="edge"/>
          <c:yMode val="edge"/>
          <c:x val="0.20392557727803268"/>
          <c:y val="5.5124892334194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/>
                </a:gs>
                <a:gs pos="75000">
                  <a:schemeClr val="accent1">
                    <a:lumMod val="60000"/>
                    <a:lumOff val="40000"/>
                  </a:schemeClr>
                </a:gs>
                <a:gs pos="51000">
                  <a:schemeClr val="accent1">
                    <a:alpha val="75000"/>
                  </a:schemeClr>
                </a:gs>
                <a:gs pos="100000">
                  <a:schemeClr val="accent1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(ProductBiz!$F$5,ProductBiz!$F$13)</c:f>
              <c:strCache>
                <c:ptCount val="2"/>
                <c:pt idx="0">
                  <c:v>Cash</c:v>
                </c:pt>
                <c:pt idx="1">
                  <c:v>Working cap</c:v>
                </c:pt>
              </c:strCache>
            </c:strRef>
          </c:cat>
          <c:val>
            <c:numRef>
              <c:f>(ProductBiz!$G$5,ProductBiz!$G$13)</c:f>
              <c:numCache>
                <c:formatCode>_("$"* #,##0.00_);_("$"* \(#,##0.00\);_("$"* "-"??_);_(@_)</c:formatCode>
                <c:ptCount val="2"/>
                <c:pt idx="0">
                  <c:v>4690</c:v>
                </c:pt>
                <c:pt idx="1">
                  <c:v>8190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24-4A21-9573-0622C767F9E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55"/>
        <c:overlap val="-70"/>
        <c:axId val="514019176"/>
        <c:axId val="514020160"/>
      </c:barChart>
      <c:catAx>
        <c:axId val="514019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20160"/>
        <c:crosses val="autoZero"/>
        <c:auto val="1"/>
        <c:lblAlgn val="ctr"/>
        <c:lblOffset val="100"/>
        <c:noMultiLvlLbl val="0"/>
      </c:catAx>
      <c:valAx>
        <c:axId val="51402016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19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Cash  VS Working Capital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/>
                </a:gs>
                <a:gs pos="75000">
                  <a:schemeClr val="accent1">
                    <a:lumMod val="60000"/>
                    <a:lumOff val="40000"/>
                  </a:schemeClr>
                </a:gs>
                <a:gs pos="51000">
                  <a:schemeClr val="accent1">
                    <a:alpha val="75000"/>
                  </a:schemeClr>
                </a:gs>
                <a:gs pos="100000">
                  <a:schemeClr val="accent1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(ServiceBiz!$F$5,ServiceBiz!$F$12)</c:f>
              <c:strCache>
                <c:ptCount val="2"/>
                <c:pt idx="0">
                  <c:v>Cash</c:v>
                </c:pt>
                <c:pt idx="1">
                  <c:v>Working cap</c:v>
                </c:pt>
              </c:strCache>
            </c:strRef>
          </c:cat>
          <c:val>
            <c:numRef>
              <c:f>(ServiceBiz!$G$5,ServiceBiz!$G$12)</c:f>
              <c:numCache>
                <c:formatCode>_("$"* #,##0.00_);_("$"* \(#,##0.00\);_("$"* "-"??_);_(@_)</c:formatCode>
                <c:ptCount val="2"/>
                <c:pt idx="0">
                  <c:v>3000</c:v>
                </c:pt>
                <c:pt idx="1">
                  <c:v>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2-424A-85E7-9523EE18A16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55"/>
        <c:overlap val="-70"/>
        <c:axId val="514019176"/>
        <c:axId val="514020160"/>
      </c:barChart>
      <c:catAx>
        <c:axId val="514019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20160"/>
        <c:crosses val="autoZero"/>
        <c:auto val="1"/>
        <c:lblAlgn val="ctr"/>
        <c:lblOffset val="100"/>
        <c:noMultiLvlLbl val="0"/>
      </c:catAx>
      <c:valAx>
        <c:axId val="51402016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19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lifestylecpa.com/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lifestylecpa.com/" TargetMode="Externa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47626</xdr:colOff>
      <xdr:row>0</xdr:row>
      <xdr:rowOff>123824</xdr:rowOff>
    </xdr:from>
    <xdr:to>
      <xdr:col>12</xdr:col>
      <xdr:colOff>381000</xdr:colOff>
      <xdr:row>20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FEE2EF-7617-4A24-94F5-8DE92A178B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26</xdr:row>
      <xdr:rowOff>38100</xdr:rowOff>
    </xdr:from>
    <xdr:to>
      <xdr:col>0</xdr:col>
      <xdr:colOff>1924050</xdr:colOff>
      <xdr:row>30</xdr:row>
      <xdr:rowOff>19050</xdr:rowOff>
    </xdr:to>
    <xdr:pic>
      <xdr:nvPicPr>
        <xdr:cNvPr id="4" name="Picture 3" descr="LifestyleCPA Log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BEA42D9-D600-4A71-B80E-43F2AD095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162550"/>
          <a:ext cx="19050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0</xdr:row>
      <xdr:rowOff>0</xdr:rowOff>
    </xdr:from>
    <xdr:to>
      <xdr:col>12</xdr:col>
      <xdr:colOff>76200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17ED00-8643-43C2-9A6B-6C80DDD5D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20</xdr:row>
      <xdr:rowOff>38100</xdr:rowOff>
    </xdr:from>
    <xdr:to>
      <xdr:col>0</xdr:col>
      <xdr:colOff>1924050</xdr:colOff>
      <xdr:row>24</xdr:row>
      <xdr:rowOff>47625</xdr:rowOff>
    </xdr:to>
    <xdr:pic>
      <xdr:nvPicPr>
        <xdr:cNvPr id="4" name="Picture 3" descr="LifestyleCPA Log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98E26B2-8024-44E7-8208-DDFE6D6C9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162550"/>
          <a:ext cx="19050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etirefrommybusiness.com/product/module-2/" TargetMode="External"/><Relationship Id="rId1" Type="http://schemas.openxmlformats.org/officeDocument/2006/relationships/hyperlink" Target="http://lifestylecpa.com/2017/11/02/accounts-receivable-turnover/" TargetMode="External"/><Relationship Id="rId5" Type="http://schemas.openxmlformats.org/officeDocument/2006/relationships/image" Target="../media/image1.jpeg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retirefrommybusiness.com/product/module-2/" TargetMode="External"/><Relationship Id="rId1" Type="http://schemas.openxmlformats.org/officeDocument/2006/relationships/hyperlink" Target="http://lifestylecpa.com/2017/11/02/accounts-receivable-turnover/" TargetMode="External"/><Relationship Id="rId5" Type="http://schemas.openxmlformats.org/officeDocument/2006/relationships/image" Target="../media/image1.jpe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topLeftCell="A19" workbookViewId="0">
      <selection activeCell="A25" sqref="A25:A30"/>
    </sheetView>
  </sheetViews>
  <sheetFormatPr defaultRowHeight="12.75" x14ac:dyDescent="0.2"/>
  <cols>
    <col min="1" max="1" width="49.7109375" style="2" customWidth="1"/>
    <col min="2" max="2" width="16" style="2" customWidth="1"/>
    <col min="3" max="3" width="3.140625" style="2" customWidth="1"/>
    <col min="4" max="4" width="17" style="2" customWidth="1"/>
    <col min="5" max="5" width="13.85546875" style="2" customWidth="1"/>
    <col min="6" max="6" width="14.85546875" style="2" customWidth="1"/>
    <col min="7" max="7" width="14.7109375" style="2" bestFit="1" customWidth="1"/>
    <col min="8" max="8" width="12.85546875" style="2" customWidth="1"/>
    <col min="9" max="9" width="12.5703125" style="19" bestFit="1" customWidth="1"/>
    <col min="10" max="13" width="9.140625" style="19"/>
    <col min="14" max="16384" width="9.140625" style="2"/>
  </cols>
  <sheetData>
    <row r="1" spans="1:13" ht="15.75" customHeight="1" thickBot="1" x14ac:dyDescent="0.3">
      <c r="A1" s="95" t="s">
        <v>44</v>
      </c>
      <c r="B1" s="96"/>
      <c r="C1" s="96"/>
      <c r="D1" s="96"/>
      <c r="E1" s="96"/>
      <c r="F1" s="96"/>
      <c r="G1" s="96"/>
      <c r="H1" s="96"/>
      <c r="I1" s="22"/>
      <c r="J1" s="22"/>
      <c r="K1" s="22"/>
      <c r="L1" s="22"/>
      <c r="M1" s="23"/>
    </row>
    <row r="2" spans="1:13" ht="15" thickBot="1" x14ac:dyDescent="0.3">
      <c r="A2" s="93" t="s">
        <v>30</v>
      </c>
      <c r="B2" s="94"/>
      <c r="D2" s="68" t="s">
        <v>15</v>
      </c>
      <c r="E2" s="69" t="s">
        <v>8</v>
      </c>
      <c r="F2" s="70" t="s">
        <v>35</v>
      </c>
      <c r="G2" s="19"/>
      <c r="H2" s="19"/>
      <c r="I2" s="3"/>
      <c r="M2" s="5"/>
    </row>
    <row r="3" spans="1:13" ht="15" thickBot="1" x14ac:dyDescent="0.3">
      <c r="A3" s="24" t="s">
        <v>14</v>
      </c>
      <c r="B3" s="11"/>
      <c r="D3" s="71">
        <f>B4*(100%-B5)</f>
        <v>4000</v>
      </c>
      <c r="E3" s="72">
        <f>B7-E7</f>
        <v>3500</v>
      </c>
      <c r="F3" s="73">
        <f>B7*(100%-B8)</f>
        <v>4000</v>
      </c>
      <c r="G3" s="19"/>
      <c r="H3" s="19"/>
      <c r="I3" s="3"/>
      <c r="M3" s="5"/>
    </row>
    <row r="4" spans="1:13" ht="15" thickBot="1" x14ac:dyDescent="0.3">
      <c r="A4" s="28" t="s">
        <v>3</v>
      </c>
      <c r="B4" s="56">
        <v>10000</v>
      </c>
      <c r="D4" s="97" t="s">
        <v>0</v>
      </c>
      <c r="E4" s="99"/>
      <c r="F4" s="97" t="s">
        <v>1</v>
      </c>
      <c r="G4" s="98"/>
      <c r="H4" s="98"/>
      <c r="I4" s="3"/>
      <c r="M4" s="5"/>
    </row>
    <row r="5" spans="1:13" ht="15" thickBot="1" x14ac:dyDescent="0.3">
      <c r="A5" s="29" t="s">
        <v>13</v>
      </c>
      <c r="B5" s="57">
        <v>0.6</v>
      </c>
      <c r="D5" s="32" t="s">
        <v>14</v>
      </c>
      <c r="E5" s="33">
        <f>B4</f>
        <v>10000</v>
      </c>
      <c r="F5" s="32" t="s">
        <v>2</v>
      </c>
      <c r="G5" s="34">
        <f>(B4*B5)-(SUM(E10:E12))-(B7*B8)</f>
        <v>4690</v>
      </c>
      <c r="H5" s="35">
        <f>G5/$G$8</f>
        <v>0.38474159146841674</v>
      </c>
      <c r="I5" s="3"/>
      <c r="M5" s="5"/>
    </row>
    <row r="6" spans="1:13" ht="14.25" x14ac:dyDescent="0.25">
      <c r="A6" s="24" t="s">
        <v>8</v>
      </c>
      <c r="B6" s="58"/>
      <c r="D6" s="32"/>
      <c r="E6" s="36"/>
      <c r="F6" s="32" t="s">
        <v>15</v>
      </c>
      <c r="G6" s="34">
        <f>B4*(100%-B5)</f>
        <v>4000</v>
      </c>
      <c r="H6" s="35">
        <f t="shared" ref="H6:H7" si="0">G6/$G$8</f>
        <v>0.3281378178835111</v>
      </c>
      <c r="I6" s="3"/>
      <c r="M6" s="5"/>
    </row>
    <row r="7" spans="1:13" ht="14.25" x14ac:dyDescent="0.25">
      <c r="A7" s="28" t="s">
        <v>4</v>
      </c>
      <c r="B7" s="56">
        <v>5000</v>
      </c>
      <c r="D7" s="32" t="s">
        <v>45</v>
      </c>
      <c r="E7" s="37">
        <f>B7*B9</f>
        <v>1500</v>
      </c>
      <c r="F7" s="32" t="s">
        <v>8</v>
      </c>
      <c r="G7" s="38">
        <f>B7-E7</f>
        <v>3500</v>
      </c>
      <c r="H7" s="35">
        <f t="shared" si="0"/>
        <v>0.28712059064807222</v>
      </c>
      <c r="I7" s="3"/>
      <c r="M7" s="5"/>
    </row>
    <row r="8" spans="1:13" ht="15" thickBot="1" x14ac:dyDescent="0.3">
      <c r="A8" s="28" t="s">
        <v>12</v>
      </c>
      <c r="B8" s="59">
        <v>0.2</v>
      </c>
      <c r="D8" s="32" t="s">
        <v>46</v>
      </c>
      <c r="E8" s="33">
        <f>E5-E7</f>
        <v>8500</v>
      </c>
      <c r="F8" s="32" t="s">
        <v>24</v>
      </c>
      <c r="G8" s="39">
        <f>SUM(G5:G7)</f>
        <v>12190</v>
      </c>
      <c r="H8" s="1"/>
      <c r="I8" s="3"/>
      <c r="M8" s="5"/>
    </row>
    <row r="9" spans="1:13" ht="15.75" thickTop="1" thickBot="1" x14ac:dyDescent="0.3">
      <c r="A9" s="29" t="s">
        <v>17</v>
      </c>
      <c r="B9" s="60">
        <v>0.3</v>
      </c>
      <c r="D9" s="91" t="s">
        <v>47</v>
      </c>
      <c r="E9" s="33"/>
      <c r="F9" s="32"/>
      <c r="G9" s="34"/>
      <c r="H9" s="1"/>
      <c r="I9" s="3"/>
      <c r="M9" s="5"/>
    </row>
    <row r="10" spans="1:13" ht="15" thickBot="1" x14ac:dyDescent="0.3">
      <c r="A10" s="27"/>
      <c r="B10" s="7"/>
      <c r="D10" s="32" t="s">
        <v>38</v>
      </c>
      <c r="E10" s="33">
        <f>SUM(B13:B15)</f>
        <v>60</v>
      </c>
      <c r="F10" s="40" t="s">
        <v>33</v>
      </c>
      <c r="G10" s="34">
        <f>F3</f>
        <v>4000</v>
      </c>
      <c r="H10" s="1"/>
      <c r="I10" s="3"/>
      <c r="M10" s="5"/>
    </row>
    <row r="11" spans="1:13" ht="15.75" thickTop="1" thickBot="1" x14ac:dyDescent="0.3">
      <c r="A11" s="55" t="s">
        <v>23</v>
      </c>
      <c r="B11" s="15"/>
      <c r="D11" s="32" t="s">
        <v>36</v>
      </c>
      <c r="E11" s="33">
        <f>B18</f>
        <v>250</v>
      </c>
      <c r="F11" s="32" t="s">
        <v>25</v>
      </c>
      <c r="G11" s="39">
        <f>SUM(G10:G10)</f>
        <v>4000</v>
      </c>
      <c r="H11" s="1"/>
      <c r="I11" s="3"/>
      <c r="M11" s="5"/>
    </row>
    <row r="12" spans="1:13" ht="15.75" thickTop="1" thickBot="1" x14ac:dyDescent="0.3">
      <c r="A12" s="25" t="s">
        <v>22</v>
      </c>
      <c r="B12" s="16"/>
      <c r="D12" s="32" t="s">
        <v>37</v>
      </c>
      <c r="E12" s="37">
        <f>B21*B20</f>
        <v>0</v>
      </c>
      <c r="F12" s="1"/>
      <c r="G12" s="1"/>
      <c r="H12" s="1"/>
      <c r="I12" s="3"/>
      <c r="M12" s="5"/>
    </row>
    <row r="13" spans="1:13" ht="15" thickBot="1" x14ac:dyDescent="0.3">
      <c r="A13" s="28" t="s">
        <v>9</v>
      </c>
      <c r="B13" s="61">
        <v>50</v>
      </c>
      <c r="D13" s="32" t="s">
        <v>20</v>
      </c>
      <c r="E13" s="33">
        <f>SUM(E10:E12)</f>
        <v>310</v>
      </c>
      <c r="F13" s="32" t="s">
        <v>26</v>
      </c>
      <c r="G13" s="34">
        <f>G8-G11</f>
        <v>8190</v>
      </c>
      <c r="H13" s="1"/>
      <c r="I13" s="3"/>
      <c r="M13" s="5"/>
    </row>
    <row r="14" spans="1:13" ht="15" thickBot="1" x14ac:dyDescent="0.3">
      <c r="A14" s="28" t="s">
        <v>10</v>
      </c>
      <c r="B14" s="62">
        <v>5</v>
      </c>
      <c r="D14" s="32" t="s">
        <v>21</v>
      </c>
      <c r="E14" s="42">
        <f>E8-E13</f>
        <v>8190</v>
      </c>
      <c r="F14" s="97" t="s">
        <v>34</v>
      </c>
      <c r="G14" s="98"/>
      <c r="H14" s="99"/>
      <c r="I14" s="3"/>
      <c r="M14" s="5"/>
    </row>
    <row r="15" spans="1:13" ht="15.75" thickTop="1" thickBot="1" x14ac:dyDescent="0.3">
      <c r="A15" s="30" t="s">
        <v>11</v>
      </c>
      <c r="B15" s="63">
        <v>5</v>
      </c>
      <c r="D15" s="32"/>
      <c r="E15" s="36"/>
      <c r="F15" s="43"/>
      <c r="G15" s="67">
        <v>30</v>
      </c>
      <c r="H15" s="45" t="s">
        <v>19</v>
      </c>
      <c r="I15" s="3"/>
      <c r="M15" s="5"/>
    </row>
    <row r="16" spans="1:13" ht="15" thickTop="1" x14ac:dyDescent="0.25">
      <c r="A16" s="25" t="s">
        <v>15</v>
      </c>
      <c r="B16" s="16"/>
      <c r="D16" s="32"/>
      <c r="E16" s="36"/>
      <c r="F16" s="46" t="s">
        <v>2</v>
      </c>
      <c r="G16" s="38">
        <f>G5</f>
        <v>4690</v>
      </c>
      <c r="H16" s="1"/>
      <c r="I16" s="3"/>
      <c r="M16" s="5"/>
    </row>
    <row r="17" spans="1:13" ht="15" thickBot="1" x14ac:dyDescent="0.3">
      <c r="A17" s="31" t="s">
        <v>5</v>
      </c>
      <c r="B17" s="17"/>
      <c r="D17" s="32"/>
      <c r="E17" s="36"/>
      <c r="F17" s="47" t="s">
        <v>8</v>
      </c>
      <c r="G17" s="1"/>
      <c r="H17" s="38">
        <f>G7</f>
        <v>3500</v>
      </c>
      <c r="I17" s="3"/>
      <c r="M17" s="5"/>
    </row>
    <row r="18" spans="1:13" ht="15" thickBot="1" x14ac:dyDescent="0.3">
      <c r="A18" s="30" t="s">
        <v>29</v>
      </c>
      <c r="B18" s="64">
        <v>250</v>
      </c>
      <c r="D18" s="48"/>
      <c r="E18" s="49"/>
      <c r="F18" s="46" t="s">
        <v>27</v>
      </c>
      <c r="G18" s="38">
        <v>0</v>
      </c>
      <c r="H18" s="34">
        <f>D3</f>
        <v>4000</v>
      </c>
      <c r="I18" s="3"/>
      <c r="M18" s="5"/>
    </row>
    <row r="19" spans="1:13" ht="15.75" thickTop="1" thickBot="1" x14ac:dyDescent="0.3">
      <c r="A19" s="25" t="s">
        <v>16</v>
      </c>
      <c r="B19" s="18"/>
      <c r="D19" s="32"/>
      <c r="E19" s="1"/>
      <c r="F19" s="50" t="s">
        <v>28</v>
      </c>
      <c r="G19" s="51">
        <f>-G11</f>
        <v>-4000</v>
      </c>
      <c r="H19" s="52"/>
      <c r="I19" s="3"/>
      <c r="M19" s="5"/>
    </row>
    <row r="20" spans="1:13" ht="29.25" thickBot="1" x14ac:dyDescent="0.3">
      <c r="A20" s="28" t="s">
        <v>6</v>
      </c>
      <c r="B20" s="65">
        <v>0</v>
      </c>
      <c r="D20" s="3"/>
      <c r="E20" s="19"/>
      <c r="F20" s="53" t="s">
        <v>18</v>
      </c>
      <c r="G20" s="54">
        <f>SUM(G16:G19)</f>
        <v>690</v>
      </c>
      <c r="H20" s="54">
        <f>H17+H18+H19+G20</f>
        <v>8190</v>
      </c>
      <c r="I20" s="8"/>
      <c r="M20" s="5"/>
    </row>
    <row r="21" spans="1:13" ht="15" thickBot="1" x14ac:dyDescent="0.3">
      <c r="A21" s="29" t="s">
        <v>7</v>
      </c>
      <c r="B21" s="66">
        <v>25</v>
      </c>
      <c r="D21" s="4"/>
      <c r="E21" s="20"/>
      <c r="F21" s="21"/>
      <c r="G21" s="21"/>
      <c r="H21" s="20"/>
      <c r="I21" s="4"/>
      <c r="J21" s="21"/>
      <c r="K21" s="21"/>
      <c r="L21" s="21"/>
      <c r="M21" s="9"/>
    </row>
    <row r="22" spans="1:13" x14ac:dyDescent="0.2">
      <c r="A22" s="26"/>
    </row>
    <row r="23" spans="1:13" ht="14.25" x14ac:dyDescent="0.25">
      <c r="E23" s="86"/>
      <c r="F23" s="86"/>
    </row>
    <row r="24" spans="1:13" ht="15" x14ac:dyDescent="0.25">
      <c r="A24"/>
    </row>
    <row r="25" spans="1:13" ht="14.25" x14ac:dyDescent="0.25">
      <c r="A25" s="86" t="s">
        <v>48</v>
      </c>
      <c r="F25" s="10"/>
    </row>
    <row r="26" spans="1:13" ht="15" x14ac:dyDescent="0.25">
      <c r="A26" s="92" t="s">
        <v>49</v>
      </c>
    </row>
    <row r="27" spans="1:13" ht="15" x14ac:dyDescent="0.25">
      <c r="A27" s="92"/>
    </row>
  </sheetData>
  <mergeCells count="5">
    <mergeCell ref="A2:B2"/>
    <mergeCell ref="A1:H1"/>
    <mergeCell ref="F14:H14"/>
    <mergeCell ref="D4:E4"/>
    <mergeCell ref="F4:H4"/>
  </mergeCells>
  <conditionalFormatting sqref="G2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7" r:id="rId1"/>
    <hyperlink ref="A26" r:id="rId2"/>
  </hyperlinks>
  <pageMargins left="0.7" right="0.7" top="0.75" bottom="0.75" header="0.3" footer="0.3"/>
  <pageSetup orientation="portrait" r:id="rId3"/>
  <drawing r:id="rId4"/>
  <picture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tabSelected="1" topLeftCell="A13" workbookViewId="0">
      <selection activeCell="B25" sqref="B25"/>
    </sheetView>
  </sheetViews>
  <sheetFormatPr defaultRowHeight="12.75" x14ac:dyDescent="0.2"/>
  <cols>
    <col min="1" max="1" width="49.7109375" style="2" customWidth="1"/>
    <col min="2" max="2" width="16" style="2" customWidth="1"/>
    <col min="3" max="3" width="3.140625" style="2" customWidth="1"/>
    <col min="4" max="4" width="18.5703125" style="2" customWidth="1"/>
    <col min="5" max="5" width="14.7109375" style="2" customWidth="1"/>
    <col min="6" max="6" width="19.42578125" style="2" customWidth="1"/>
    <col min="7" max="7" width="14.7109375" style="2" bestFit="1" customWidth="1"/>
    <col min="8" max="8" width="12.85546875" style="2" customWidth="1"/>
    <col min="9" max="9" width="12.5703125" style="2" bestFit="1" customWidth="1"/>
    <col min="10" max="16384" width="9.140625" style="2"/>
  </cols>
  <sheetData>
    <row r="1" spans="1:8" ht="18.75" thickBot="1" x14ac:dyDescent="0.3">
      <c r="A1" s="95" t="s">
        <v>43</v>
      </c>
      <c r="B1" s="96"/>
      <c r="C1" s="96"/>
      <c r="D1" s="96"/>
      <c r="E1" s="96"/>
      <c r="F1" s="96"/>
      <c r="G1" s="96"/>
      <c r="H1" s="96"/>
    </row>
    <row r="2" spans="1:8" ht="13.5" thickBot="1" x14ac:dyDescent="0.25">
      <c r="A2" s="100" t="s">
        <v>30</v>
      </c>
      <c r="B2" s="100"/>
      <c r="D2" s="68" t="s">
        <v>40</v>
      </c>
      <c r="E2" s="70" t="s">
        <v>35</v>
      </c>
    </row>
    <row r="3" spans="1:8" ht="15" thickBot="1" x14ac:dyDescent="0.3">
      <c r="A3" s="24" t="s">
        <v>14</v>
      </c>
      <c r="B3" s="11"/>
      <c r="D3" s="71">
        <f>B4*(100%-B5)</f>
        <v>7000</v>
      </c>
      <c r="E3" s="73">
        <f>B7</f>
        <v>4000</v>
      </c>
    </row>
    <row r="4" spans="1:8" ht="15" thickBot="1" x14ac:dyDescent="0.3">
      <c r="A4" s="28" t="s">
        <v>3</v>
      </c>
      <c r="B4" s="56">
        <v>10000</v>
      </c>
      <c r="D4" s="97" t="s">
        <v>0</v>
      </c>
      <c r="E4" s="99"/>
      <c r="F4" s="97" t="s">
        <v>1</v>
      </c>
      <c r="G4" s="98"/>
      <c r="H4" s="99"/>
    </row>
    <row r="5" spans="1:8" ht="15" thickBot="1" x14ac:dyDescent="0.3">
      <c r="A5" s="29" t="s">
        <v>13</v>
      </c>
      <c r="B5" s="57">
        <v>0.3</v>
      </c>
      <c r="D5" s="32" t="s">
        <v>14</v>
      </c>
      <c r="E5" s="33">
        <f>B4</f>
        <v>10000</v>
      </c>
      <c r="F5" s="32" t="s">
        <v>2</v>
      </c>
      <c r="G5" s="34">
        <f>(B4*B5)-(SUM(E9:E10))</f>
        <v>3000</v>
      </c>
      <c r="H5" s="85">
        <f>G5/$G$7</f>
        <v>0.3</v>
      </c>
    </row>
    <row r="6" spans="1:8" ht="14.25" x14ac:dyDescent="0.25">
      <c r="A6" s="24" t="s">
        <v>39</v>
      </c>
      <c r="B6" s="58"/>
      <c r="D6" s="32" t="s">
        <v>39</v>
      </c>
      <c r="E6" s="37">
        <f>B7</f>
        <v>4000</v>
      </c>
      <c r="F6" s="32" t="s">
        <v>40</v>
      </c>
      <c r="G6" s="34">
        <f>B4*(100%-B5)</f>
        <v>7000</v>
      </c>
      <c r="H6" s="85">
        <f>G6/$G$7</f>
        <v>0.7</v>
      </c>
    </row>
    <row r="7" spans="1:8" ht="15" thickBot="1" x14ac:dyDescent="0.3">
      <c r="A7" s="28" t="s">
        <v>31</v>
      </c>
      <c r="B7" s="56">
        <v>4000</v>
      </c>
      <c r="D7" s="32" t="s">
        <v>46</v>
      </c>
      <c r="E7" s="33">
        <f>E5-E6</f>
        <v>6000</v>
      </c>
      <c r="F7" s="32" t="s">
        <v>24</v>
      </c>
      <c r="G7" s="39">
        <f>SUM(G5:G6)</f>
        <v>10000</v>
      </c>
      <c r="H7" s="36"/>
    </row>
    <row r="8" spans="1:8" ht="15.75" thickTop="1" thickBot="1" x14ac:dyDescent="0.3">
      <c r="A8" s="27"/>
      <c r="B8" s="7"/>
      <c r="D8" s="32"/>
      <c r="E8" s="33"/>
      <c r="F8" s="32"/>
      <c r="G8" s="34"/>
      <c r="H8" s="36"/>
    </row>
    <row r="9" spans="1:8" ht="29.25" thickTop="1" x14ac:dyDescent="0.25">
      <c r="A9" s="74" t="s">
        <v>23</v>
      </c>
      <c r="B9" s="75"/>
      <c r="D9" s="40" t="s">
        <v>41</v>
      </c>
      <c r="E9" s="33">
        <f>B13</f>
        <v>0</v>
      </c>
      <c r="F9" s="40" t="s">
        <v>35</v>
      </c>
      <c r="G9" s="34">
        <f>E3</f>
        <v>4000</v>
      </c>
      <c r="H9" s="36"/>
    </row>
    <row r="10" spans="1:8" ht="29.25" thickBot="1" x14ac:dyDescent="0.3">
      <c r="A10" s="81" t="s">
        <v>32</v>
      </c>
      <c r="B10" s="76">
        <v>0</v>
      </c>
      <c r="D10" s="40" t="s">
        <v>42</v>
      </c>
      <c r="E10" s="37">
        <f>(B16*B15)+B10</f>
        <v>0</v>
      </c>
      <c r="F10" s="32" t="s">
        <v>25</v>
      </c>
      <c r="G10" s="39">
        <f>SUM(G9:G9)</f>
        <v>4000</v>
      </c>
      <c r="H10" s="36"/>
    </row>
    <row r="11" spans="1:8" ht="15" thickTop="1" x14ac:dyDescent="0.25">
      <c r="A11" s="80" t="s">
        <v>15</v>
      </c>
      <c r="B11" s="12"/>
      <c r="D11" s="32" t="s">
        <v>20</v>
      </c>
      <c r="E11" s="33">
        <f>SUM(E9:E10)</f>
        <v>0</v>
      </c>
      <c r="F11" s="86"/>
      <c r="G11" s="86"/>
      <c r="H11" s="36"/>
    </row>
    <row r="12" spans="1:8" ht="15" thickBot="1" x14ac:dyDescent="0.3">
      <c r="A12" s="82" t="s">
        <v>5</v>
      </c>
      <c r="B12" s="14"/>
      <c r="D12" s="32" t="s">
        <v>21</v>
      </c>
      <c r="E12" s="42">
        <f>E7-E11</f>
        <v>6000</v>
      </c>
      <c r="F12" s="32" t="s">
        <v>26</v>
      </c>
      <c r="G12" s="41">
        <f>G7-G10</f>
        <v>6000</v>
      </c>
      <c r="H12" s="36"/>
    </row>
    <row r="13" spans="1:8" ht="15.75" thickTop="1" thickBot="1" x14ac:dyDescent="0.3">
      <c r="A13" s="83" t="s">
        <v>29</v>
      </c>
      <c r="B13" s="77">
        <v>0</v>
      </c>
      <c r="D13" s="32"/>
      <c r="E13" s="36"/>
      <c r="F13" s="43"/>
      <c r="G13" s="44">
        <v>30</v>
      </c>
      <c r="H13" s="36"/>
    </row>
    <row r="14" spans="1:8" ht="15.75" thickTop="1" thickBot="1" x14ac:dyDescent="0.3">
      <c r="A14" s="80" t="s">
        <v>16</v>
      </c>
      <c r="B14" s="13"/>
      <c r="D14" s="43"/>
      <c r="E14" s="36"/>
      <c r="F14" s="46" t="s">
        <v>2</v>
      </c>
      <c r="G14" s="38">
        <f>G5</f>
        <v>3000</v>
      </c>
      <c r="H14" s="87" t="s">
        <v>19</v>
      </c>
    </row>
    <row r="15" spans="1:8" ht="14.25" x14ac:dyDescent="0.25">
      <c r="A15" s="81" t="s">
        <v>6</v>
      </c>
      <c r="B15" s="78">
        <v>0</v>
      </c>
      <c r="D15" s="43"/>
      <c r="E15" s="36"/>
      <c r="F15" s="46" t="s">
        <v>40</v>
      </c>
      <c r="G15" s="38">
        <v>0</v>
      </c>
      <c r="H15" s="36"/>
    </row>
    <row r="16" spans="1:8" ht="15" thickBot="1" x14ac:dyDescent="0.3">
      <c r="A16" s="84" t="s">
        <v>7</v>
      </c>
      <c r="B16" s="79">
        <v>25</v>
      </c>
      <c r="D16" s="48"/>
      <c r="E16" s="49"/>
      <c r="F16" s="50" t="s">
        <v>35</v>
      </c>
      <c r="G16" s="51">
        <f>-G10</f>
        <v>-4000</v>
      </c>
      <c r="H16" s="37">
        <f>D3</f>
        <v>7000</v>
      </c>
    </row>
    <row r="17" spans="1:8" ht="30" thickTop="1" thickBot="1" x14ac:dyDescent="0.3">
      <c r="A17"/>
      <c r="D17" s="86"/>
      <c r="E17" s="86"/>
      <c r="F17" s="88" t="s">
        <v>18</v>
      </c>
      <c r="G17" s="89">
        <f>SUM(G14:G16)</f>
        <v>-1000</v>
      </c>
      <c r="H17" s="90">
        <f>H16+G17</f>
        <v>6000</v>
      </c>
    </row>
    <row r="18" spans="1:8" ht="13.5" thickTop="1" x14ac:dyDescent="0.2">
      <c r="H18" s="6"/>
    </row>
    <row r="19" spans="1:8" ht="14.25" x14ac:dyDescent="0.25">
      <c r="A19" s="86" t="s">
        <v>48</v>
      </c>
    </row>
    <row r="20" spans="1:8" ht="15" x14ac:dyDescent="0.25">
      <c r="A20" s="92" t="s">
        <v>49</v>
      </c>
    </row>
    <row r="21" spans="1:8" ht="15" x14ac:dyDescent="0.25">
      <c r="A21" s="92"/>
    </row>
    <row r="23" spans="1:8" x14ac:dyDescent="0.2">
      <c r="F23" s="10"/>
    </row>
  </sheetData>
  <mergeCells count="4">
    <mergeCell ref="A2:B2"/>
    <mergeCell ref="D4:E4"/>
    <mergeCell ref="F4:H4"/>
    <mergeCell ref="A1:H1"/>
  </mergeCells>
  <hyperlinks>
    <hyperlink ref="A12" r:id="rId1"/>
    <hyperlink ref="A20" r:id="rId2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ProductBiz</vt:lpstr>
      <vt:lpstr>ServiceBiz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</dc:creator>
  <cp:lastModifiedBy>Evelyn</cp:lastModifiedBy>
  <dcterms:created xsi:type="dcterms:W3CDTF">2017-11-09T16:36:53Z</dcterms:created>
  <dcterms:modified xsi:type="dcterms:W3CDTF">2017-11-12T05:51:29Z</dcterms:modified>
</cp:coreProperties>
</file>